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8DC77DA0-F729-4FFD-981D-261C5DA573E6}" xr6:coauthVersionLast="36" xr6:coauthVersionMax="36" xr10:uidLastSave="{00000000-0000-0000-0000-000000000000}"/>
  <bookViews>
    <workbookView xWindow="0" yWindow="0" windowWidth="28800" windowHeight="12210" activeTab="1" xr2:uid="{00000000-000D-0000-FFFF-FFFF00000000}"/>
  </bookViews>
  <sheets>
    <sheet name="PARTIOT A" sheetId="1" r:id="rId1"/>
    <sheet name="PARTIOT B " sheetId="2" r:id="rId2"/>
    <sheet name="PARTIOT C" sheetId="3" r:id="rId3"/>
  </sheets>
  <definedNames>
    <definedName name="_xlnm.Print_Area" localSheetId="0">'PARTIOT A'!$A$1:$R$11</definedName>
    <definedName name="_xlnm.Print_Area" localSheetId="1">'PARTIOT B '!$A$1:$U$16</definedName>
  </definedNames>
  <calcPr calcId="191029"/>
</workbook>
</file>

<file path=xl/calcChain.xml><?xml version="1.0" encoding="utf-8"?>
<calcChain xmlns="http://schemas.openxmlformats.org/spreadsheetml/2006/main">
  <c r="G7" i="1" l="1"/>
  <c r="I7" i="1" s="1"/>
  <c r="G9" i="1"/>
  <c r="N6" i="2"/>
  <c r="O6" i="2" s="1"/>
  <c r="G6" i="2"/>
  <c r="I6" i="2" s="1"/>
  <c r="R6" i="2" s="1"/>
  <c r="F6" i="2"/>
  <c r="G10" i="1"/>
  <c r="N8" i="2"/>
  <c r="O8" i="2" s="1"/>
  <c r="G8" i="2"/>
  <c r="I8" i="2" s="1"/>
  <c r="R8" i="2" s="1"/>
  <c r="F8" i="2"/>
  <c r="N14" i="2"/>
  <c r="O14" i="2" s="1"/>
  <c r="R14" i="2" s="1"/>
  <c r="G14" i="2"/>
  <c r="I14" i="2"/>
  <c r="F14" i="2"/>
  <c r="N15" i="2"/>
  <c r="O15" i="2"/>
  <c r="G15" i="2"/>
  <c r="I15" i="2"/>
  <c r="F15" i="2"/>
  <c r="R15" i="2"/>
  <c r="N9" i="2"/>
  <c r="O9" i="2"/>
  <c r="G9" i="2"/>
  <c r="I9" i="2"/>
  <c r="F9" i="2"/>
  <c r="N12" i="2"/>
  <c r="O12" i="2" s="1"/>
  <c r="G12" i="2"/>
  <c r="I12" i="2" s="1"/>
  <c r="F12" i="2"/>
  <c r="N7" i="2"/>
  <c r="O7" i="2" s="1"/>
  <c r="R7" i="2" s="1"/>
  <c r="G7" i="2"/>
  <c r="I7" i="2"/>
  <c r="F7" i="2"/>
  <c r="N8" i="3"/>
  <c r="O8" i="3"/>
  <c r="G8" i="3"/>
  <c r="I8" i="3" s="1"/>
  <c r="R8" i="3" s="1"/>
  <c r="F8" i="3"/>
  <c r="N7" i="3"/>
  <c r="O7" i="3" s="1"/>
  <c r="G7" i="3"/>
  <c r="I7" i="3" s="1"/>
  <c r="F7" i="3"/>
  <c r="N13" i="2"/>
  <c r="O13" i="2" s="1"/>
  <c r="G13" i="2"/>
  <c r="I13" i="2" s="1"/>
  <c r="R13" i="2" s="1"/>
  <c r="F13" i="2"/>
  <c r="N11" i="2"/>
  <c r="O11" i="2" s="1"/>
  <c r="G11" i="2"/>
  <c r="I11" i="2" s="1"/>
  <c r="F11" i="2"/>
  <c r="N16" i="2"/>
  <c r="O16" i="2" s="1"/>
  <c r="G16" i="2"/>
  <c r="I16" i="2"/>
  <c r="R16" i="2" s="1"/>
  <c r="F16" i="2"/>
  <c r="N10" i="2"/>
  <c r="O10" i="2" s="1"/>
  <c r="R10" i="2" s="1"/>
  <c r="G10" i="2"/>
  <c r="I10" i="2"/>
  <c r="F10" i="2"/>
  <c r="I9" i="1"/>
  <c r="G11" i="1"/>
  <c r="I11" i="1"/>
  <c r="G8" i="1"/>
  <c r="I8" i="1" s="1"/>
  <c r="R8" i="1" s="1"/>
  <c r="N10" i="1"/>
  <c r="O10" i="1" s="1"/>
  <c r="I10" i="1"/>
  <c r="F10" i="1"/>
  <c r="F7" i="1"/>
  <c r="F9" i="1"/>
  <c r="F11" i="1"/>
  <c r="N8" i="1"/>
  <c r="O8" i="1" s="1"/>
  <c r="N7" i="1"/>
  <c r="O7" i="1" s="1"/>
  <c r="N9" i="1"/>
  <c r="O9" i="1" s="1"/>
  <c r="R9" i="1" s="1"/>
  <c r="F8" i="1"/>
  <c r="N11" i="1"/>
  <c r="O11" i="1" s="1"/>
  <c r="R9" i="2"/>
  <c r="R7" i="3" l="1"/>
  <c r="R11" i="1"/>
  <c r="R10" i="1"/>
  <c r="R11" i="2"/>
  <c r="R12" i="2"/>
  <c r="R7" i="1"/>
</calcChain>
</file>

<file path=xl/sharedStrings.xml><?xml version="1.0" encoding="utf-8"?>
<sst xmlns="http://schemas.openxmlformats.org/spreadsheetml/2006/main" count="81" uniqueCount="41">
  <si>
    <t>SUUNNISTUKSEN SOTILAIDEN  SM-KILPAILUT 2023</t>
  </si>
  <si>
    <t>PARTIOKILPAILU</t>
  </si>
  <si>
    <t>A-SARJA</t>
  </si>
  <si>
    <t>Sijoitus</t>
  </si>
  <si>
    <t>Lähtö nro</t>
  </si>
  <si>
    <t>Partio</t>
  </si>
  <si>
    <t>Yön maali</t>
  </si>
  <si>
    <t>Yön lähtö</t>
  </si>
  <si>
    <t>Yön tulos</t>
  </si>
  <si>
    <t>Päivän maali</t>
  </si>
  <si>
    <t>Päivän lähtö</t>
  </si>
  <si>
    <t>Päivän tulos</t>
  </si>
  <si>
    <t>Ammunta</t>
  </si>
  <si>
    <t>Käsikr</t>
  </si>
  <si>
    <t>Pika maali</t>
  </si>
  <si>
    <t>Pika lähtö</t>
  </si>
  <si>
    <t>Pika aika</t>
  </si>
  <si>
    <t>Pika tulos</t>
  </si>
  <si>
    <t>Muut sakot</t>
  </si>
  <si>
    <t>Odotusaika / Hyvitysaika</t>
  </si>
  <si>
    <t>Tulos</t>
  </si>
  <si>
    <r>
      <t xml:space="preserve">JPR 1
</t>
    </r>
    <r>
      <rPr>
        <b/>
        <sz val="10"/>
        <rFont val="Arial"/>
        <family val="2"/>
      </rPr>
      <t>kapt Antti Palokangas
ltn Pietari Lepola
opp Antti Harjuhaahto
opp Miika Ylikulju</t>
    </r>
  </si>
  <si>
    <r>
      <t xml:space="preserve">KARPR 1
</t>
    </r>
    <r>
      <rPr>
        <b/>
        <sz val="10"/>
        <rFont val="Arial"/>
        <family val="2"/>
      </rPr>
      <t>kapt Tommi Leirimaa
ylil Miika Nikkinen
kok Antti Seppänen
opp Aatu Niskanen</t>
    </r>
  </si>
  <si>
    <r>
      <t xml:space="preserve">MPKK 1
</t>
    </r>
    <r>
      <rPr>
        <b/>
        <sz val="10"/>
        <rFont val="Arial"/>
        <family val="2"/>
      </rPr>
      <t>kad Kari Haltia
kad Eerik Nurminen
kad Ropert Tallberg
kad Tuukka Kupiainen</t>
    </r>
  </si>
  <si>
    <r>
      <t xml:space="preserve">LR
</t>
    </r>
    <r>
      <rPr>
        <b/>
        <sz val="10"/>
        <rFont val="Arial"/>
        <family val="2"/>
      </rPr>
      <t>ltn Elias Sallinen
ltn Akseli Kuusimaa
kok Akseli Korteniemi
kok Juho Jääskä</t>
    </r>
  </si>
  <si>
    <t>B-SARJA</t>
  </si>
  <si>
    <r>
      <t xml:space="preserve">KAIPR 5
</t>
    </r>
    <r>
      <rPr>
        <b/>
        <sz val="10"/>
        <rFont val="Arial"/>
        <family val="2"/>
      </rPr>
      <t>evl Ari-Matti Korhonen
opp Topias Kemppi
vm Pietari Jussinmäki
vm Oskari Rannila</t>
    </r>
  </si>
  <si>
    <r>
      <t xml:space="preserve">K-SR
</t>
    </r>
    <r>
      <rPr>
        <b/>
        <sz val="10"/>
        <rFont val="Arial"/>
        <family val="2"/>
      </rPr>
      <t>rvmest Jarkko Kaplas
nrvja Jukka Ahola
nrvja Aku Hietaharju
vrvja Mika Ruotsala</t>
    </r>
  </si>
  <si>
    <r>
      <t xml:space="preserve">KR
</t>
    </r>
    <r>
      <rPr>
        <b/>
        <sz val="10"/>
        <rFont val="Arial"/>
        <family val="2"/>
      </rPr>
      <t>vanhrvja Jari Anttonen
vanhrvja Tuomo Heikkinen
ltn Juuso Högblom
vanhrvja Juho Friman</t>
    </r>
  </si>
  <si>
    <r>
      <t xml:space="preserve">KAIPR 4
</t>
    </r>
    <r>
      <rPr>
        <b/>
        <sz val="10"/>
        <rFont val="Arial"/>
        <family val="2"/>
      </rPr>
      <t>työnjoht Jouni Kasurinen
vm Juuso Ekola
vm Verneri Sankelo
tkm Otso Heikkinen</t>
    </r>
  </si>
  <si>
    <r>
      <t xml:space="preserve">PORPR 2
</t>
    </r>
    <r>
      <rPr>
        <b/>
        <sz val="10"/>
        <rFont val="Arial"/>
        <family val="2"/>
      </rPr>
      <t>upskok Vesa Järvinen
opp Jenny Virtala
opp Henri Arvela
jääk Iiro Hauhia</t>
    </r>
  </si>
  <si>
    <r>
      <t xml:space="preserve">KAIPR 3
</t>
    </r>
    <r>
      <rPr>
        <b/>
        <sz val="10"/>
        <rFont val="Arial"/>
        <family val="2"/>
      </rPr>
      <t>alik Elias Ahomäki
vm Roni Ylihärsilä
jääk Otto Liuha
alik Ville Ruotsala</t>
    </r>
  </si>
  <si>
    <r>
      <t xml:space="preserve">SOTLK
</t>
    </r>
    <r>
      <rPr>
        <b/>
        <sz val="10"/>
        <rFont val="Arial"/>
        <family val="2"/>
      </rPr>
      <t>maj Jussi Partanen
lkapt Marko Alin
lylil Perttu Hietala
Johanna Törmä</t>
    </r>
  </si>
  <si>
    <r>
      <t xml:space="preserve">MAAVE
</t>
    </r>
    <r>
      <rPr>
        <b/>
        <sz val="10"/>
        <rFont val="Arial"/>
        <family val="2"/>
      </rPr>
      <t>maj Mika Rautio
maj Tuomo Oksanen
maj Salla Riikonen
maj Hannu Pietilä</t>
    </r>
  </si>
  <si>
    <r>
      <t xml:space="preserve">JÄRJK
</t>
    </r>
    <r>
      <rPr>
        <b/>
        <sz val="10"/>
        <rFont val="Arial"/>
        <family val="2"/>
      </rPr>
      <t>inskapt Mikko Lamminpää
insltn Nikke Kiuttu
ylikers Jari Jokela
ins kom kapt Simo Uusikartano</t>
    </r>
  </si>
  <si>
    <r>
      <t xml:space="preserve">KARPR 2
</t>
    </r>
    <r>
      <rPr>
        <b/>
        <sz val="10"/>
        <rFont val="Arial"/>
        <family val="2"/>
      </rPr>
      <t>opp Nikanor Pitkänen
vm Niclas Ekwik
opp Nikko Wallenius
opp Alex Kalajainen</t>
    </r>
  </si>
  <si>
    <r>
      <t xml:space="preserve">JPR 2
</t>
    </r>
    <r>
      <rPr>
        <b/>
        <sz val="10"/>
        <rFont val="Arial"/>
        <family val="2"/>
      </rPr>
      <t>kapt Jaakko Härö
ltn Laura Lähdekorpi
ltn Aura Rahkonen
opp Matias Riipi</t>
    </r>
  </si>
  <si>
    <t>C-SARJA</t>
  </si>
  <si>
    <r>
      <t xml:space="preserve">ETELÄ-HÄME 2
</t>
    </r>
    <r>
      <rPr>
        <b/>
        <sz val="10"/>
        <rFont val="Arial"/>
        <family val="2"/>
      </rPr>
      <t>ltn Samuli Salmenoja
ylik Jaakko Liukkala
psj Aki Ylitalo
vääp Robert Amber</t>
    </r>
  </si>
  <si>
    <r>
      <t xml:space="preserve">ETELÄ-HÄME 1
</t>
    </r>
    <r>
      <rPr>
        <b/>
        <sz val="10"/>
        <rFont val="Arial"/>
        <family val="2"/>
      </rPr>
      <t>kers Mikko Lepistö
ylik Matti Tammi
tkm Jukka Pohjola
ylik Pasi Lehtonen</t>
    </r>
  </si>
  <si>
    <r>
      <t xml:space="preserve">PORPR 1
</t>
    </r>
    <r>
      <rPr>
        <b/>
        <sz val="10"/>
        <rFont val="Arial"/>
        <family val="2"/>
      </rPr>
      <t>ylil Tommi Oksanen
ylik Tatu Leirimaa
opp Elias Lehtonen
opp Aaro Koskinen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</si>
</sst>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h]:mm:ss;@"/>
  </numFmts>
  <fonts count="12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center" wrapText="1"/>
    </xf>
    <xf numFmtId="21" fontId="4" fillId="0" borderId="2" xfId="0" applyNumberFormat="1" applyFont="1" applyBorder="1" applyAlignment="1">
      <alignment horizontal="center"/>
    </xf>
    <xf numFmtId="21" fontId="2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vertical="top" wrapText="1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5" fontId="0" fillId="2" borderId="0" xfId="0" applyNumberFormat="1" applyFill="1"/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21" fontId="4" fillId="2" borderId="1" xfId="0" applyNumberFormat="1" applyFont="1" applyFill="1" applyBorder="1" applyAlignment="1">
      <alignment horizontal="center" vertical="top"/>
    </xf>
    <xf numFmtId="165" fontId="2" fillId="4" borderId="1" xfId="0" applyNumberFormat="1" applyFont="1" applyFill="1" applyBorder="1" applyAlignment="1">
      <alignment horizontal="center" vertical="top"/>
    </xf>
    <xf numFmtId="21" fontId="2" fillId="4" borderId="1" xfId="0" applyNumberFormat="1" applyFont="1" applyFill="1" applyBorder="1" applyAlignment="1">
      <alignment horizontal="center" vertical="top"/>
    </xf>
    <xf numFmtId="165" fontId="4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/>
    </xf>
    <xf numFmtId="21" fontId="2" fillId="2" borderId="1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U53"/>
  <sheetViews>
    <sheetView topLeftCell="A7" zoomScale="70" zoomScaleNormal="70" workbookViewId="0">
      <selection activeCell="I44" sqref="I44"/>
    </sheetView>
  </sheetViews>
  <sheetFormatPr defaultRowHeight="12.5" x14ac:dyDescent="0.25"/>
  <cols>
    <col min="1" max="1" width="11.1796875" customWidth="1"/>
    <col min="2" max="2" width="9.26953125" customWidth="1"/>
    <col min="3" max="3" width="25.453125" customWidth="1"/>
    <col min="4" max="4" width="14.7265625" customWidth="1"/>
    <col min="5" max="5" width="16.453125" customWidth="1"/>
    <col min="6" max="6" width="17.26953125" customWidth="1"/>
    <col min="7" max="7" width="18.26953125" customWidth="1"/>
    <col min="8" max="8" width="18.54296875" customWidth="1"/>
    <col min="9" max="9" width="17.81640625" bestFit="1" customWidth="1"/>
    <col min="10" max="10" width="14.1796875" style="10" customWidth="1"/>
    <col min="11" max="11" width="14.7265625" style="10" customWidth="1"/>
    <col min="12" max="12" width="15.453125" customWidth="1"/>
    <col min="13" max="13" width="16" style="10" customWidth="1"/>
    <col min="14" max="14" width="12.81640625" customWidth="1"/>
    <col min="15" max="15" width="14.26953125" customWidth="1"/>
    <col min="16" max="16" width="13.54296875" customWidth="1"/>
    <col min="17" max="17" width="13.26953125" customWidth="1"/>
    <col min="18" max="18" width="15.453125" customWidth="1"/>
  </cols>
  <sheetData>
    <row r="1" spans="1:21" ht="20" x14ac:dyDescent="0.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1" ht="20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21" ht="20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1" s="10" customFormat="1" x14ac:dyDescent="0.25">
      <c r="A4"/>
      <c r="B4"/>
      <c r="C4"/>
      <c r="D4"/>
      <c r="E4"/>
      <c r="F4"/>
      <c r="G4"/>
      <c r="H4"/>
      <c r="I4"/>
      <c r="L4"/>
      <c r="N4"/>
      <c r="O4"/>
      <c r="P4"/>
      <c r="Q4"/>
      <c r="R4"/>
      <c r="S4" s="12"/>
      <c r="T4" s="12"/>
    </row>
    <row r="5" spans="1:21" s="10" customFormat="1" ht="20" x14ac:dyDescent="0.4">
      <c r="A5" s="8" t="s">
        <v>2</v>
      </c>
      <c r="B5" s="1"/>
      <c r="C5" s="2"/>
      <c r="D5" s="3"/>
      <c r="E5" s="4"/>
      <c r="F5" s="5"/>
      <c r="G5" s="6"/>
      <c r="H5" s="6"/>
      <c r="I5" s="7"/>
      <c r="J5" s="13"/>
      <c r="K5" s="13"/>
      <c r="L5" s="14"/>
      <c r="M5" s="14"/>
      <c r="N5" s="6"/>
      <c r="O5" s="7"/>
      <c r="P5" s="7"/>
      <c r="Q5" s="7"/>
      <c r="R5" s="7"/>
      <c r="S5" s="12"/>
      <c r="T5" s="12"/>
    </row>
    <row r="6" spans="1:21" s="10" customFormat="1" ht="108" customHeight="1" x14ac:dyDescent="0.25">
      <c r="A6" s="21" t="s">
        <v>3</v>
      </c>
      <c r="B6" s="24" t="s">
        <v>4</v>
      </c>
      <c r="C6" s="25" t="s">
        <v>5</v>
      </c>
      <c r="D6" s="24" t="s">
        <v>6</v>
      </c>
      <c r="E6" s="24" t="s">
        <v>7</v>
      </c>
      <c r="F6" s="21" t="s">
        <v>8</v>
      </c>
      <c r="G6" s="24" t="s">
        <v>9</v>
      </c>
      <c r="H6" s="24" t="s">
        <v>10</v>
      </c>
      <c r="I6" s="21" t="s">
        <v>11</v>
      </c>
      <c r="J6" s="21" t="s">
        <v>12</v>
      </c>
      <c r="K6" s="21" t="s">
        <v>13</v>
      </c>
      <c r="L6" s="24" t="s">
        <v>14</v>
      </c>
      <c r="M6" s="24" t="s">
        <v>15</v>
      </c>
      <c r="N6" s="24" t="s">
        <v>16</v>
      </c>
      <c r="O6" s="21" t="s">
        <v>17</v>
      </c>
      <c r="P6" s="26" t="s">
        <v>18</v>
      </c>
      <c r="Q6" s="26" t="s">
        <v>19</v>
      </c>
      <c r="R6" s="20" t="s">
        <v>20</v>
      </c>
      <c r="S6" s="12"/>
      <c r="T6" s="12"/>
    </row>
    <row r="7" spans="1:21" s="10" customFormat="1" ht="70" x14ac:dyDescent="0.35">
      <c r="A7" s="22">
        <v>1</v>
      </c>
      <c r="B7" s="19">
        <v>1</v>
      </c>
      <c r="C7" s="9" t="s">
        <v>40</v>
      </c>
      <c r="D7" s="27">
        <v>0.9643518518518519</v>
      </c>
      <c r="E7" s="28">
        <v>0.89583333333333337</v>
      </c>
      <c r="F7" s="29">
        <f>D7-E7</f>
        <v>6.8518518518518534E-2</v>
      </c>
      <c r="G7" s="28">
        <f>M7</f>
        <v>0.46733796296296298</v>
      </c>
      <c r="H7" s="28">
        <v>0.37708333333333338</v>
      </c>
      <c r="I7" s="29">
        <f>G7-H7</f>
        <v>9.0254629629629601E-2</v>
      </c>
      <c r="J7" s="30">
        <v>1.0416666666666666E-2</v>
      </c>
      <c r="K7" s="30">
        <v>9.7222222222222224E-3</v>
      </c>
      <c r="L7" s="28">
        <v>0.47986111111111113</v>
      </c>
      <c r="M7" s="28">
        <v>0.46733796296296298</v>
      </c>
      <c r="N7" s="31">
        <f>L7-M7</f>
        <v>1.2523148148148144E-2</v>
      </c>
      <c r="O7" s="30">
        <f>2*N7</f>
        <v>2.5046296296296289E-2</v>
      </c>
      <c r="P7" s="32"/>
      <c r="Q7" s="32"/>
      <c r="R7" s="33">
        <f>SUM(F7,I7,J7,K7,O7)</f>
        <v>0.2039583333333333</v>
      </c>
      <c r="S7" s="16"/>
      <c r="T7" s="12"/>
      <c r="U7" s="23"/>
    </row>
    <row r="8" spans="1:21" s="10" customFormat="1" ht="70" x14ac:dyDescent="0.25">
      <c r="A8" s="22">
        <v>2</v>
      </c>
      <c r="B8" s="19">
        <v>3</v>
      </c>
      <c r="C8" s="9" t="s">
        <v>21</v>
      </c>
      <c r="D8" s="27">
        <v>0.97151620370370362</v>
      </c>
      <c r="E8" s="28">
        <v>0.89583333333333337</v>
      </c>
      <c r="F8" s="29">
        <f>D8-E8</f>
        <v>7.5682870370370248E-2</v>
      </c>
      <c r="G8" s="28">
        <f>M8</f>
        <v>0.47466435185185185</v>
      </c>
      <c r="H8" s="28">
        <v>0.37291666666666662</v>
      </c>
      <c r="I8" s="29">
        <f>G8-H8</f>
        <v>0.10174768518518523</v>
      </c>
      <c r="J8" s="30">
        <v>1.7361111111111112E-2</v>
      </c>
      <c r="K8" s="30">
        <v>1.1111111111111112E-2</v>
      </c>
      <c r="L8" s="28">
        <v>0.487337962962963</v>
      </c>
      <c r="M8" s="28">
        <v>0.47466435185185185</v>
      </c>
      <c r="N8" s="31">
        <f>L8-M8</f>
        <v>1.2673611111111149E-2</v>
      </c>
      <c r="O8" s="30">
        <f>2*N8</f>
        <v>2.5347222222222299E-2</v>
      </c>
      <c r="P8" s="34"/>
      <c r="Q8" s="32"/>
      <c r="R8" s="33">
        <f>SUM(F8,I8,J8,K8,O8,P8)</f>
        <v>0.23124999999999998</v>
      </c>
      <c r="S8" s="12"/>
      <c r="T8" s="12"/>
      <c r="U8" s="23"/>
    </row>
    <row r="9" spans="1:21" s="10" customFormat="1" ht="70" x14ac:dyDescent="0.4">
      <c r="A9" s="22">
        <v>3</v>
      </c>
      <c r="B9" s="19">
        <v>2</v>
      </c>
      <c r="C9" s="9" t="s">
        <v>22</v>
      </c>
      <c r="D9" s="27">
        <v>0.98534722222222226</v>
      </c>
      <c r="E9" s="28">
        <v>0.89583333333333337</v>
      </c>
      <c r="F9" s="29">
        <f>D9-E9</f>
        <v>8.9513888888888893E-2</v>
      </c>
      <c r="G9" s="28">
        <f>M9</f>
        <v>0.48067129629629629</v>
      </c>
      <c r="H9" s="28">
        <v>0.37083333333333335</v>
      </c>
      <c r="I9" s="29">
        <f>G9-H9</f>
        <v>0.10983796296296294</v>
      </c>
      <c r="J9" s="30">
        <v>6.9444444444444441E-3</v>
      </c>
      <c r="K9" s="30">
        <v>8.3333333333333332E-3</v>
      </c>
      <c r="L9" s="28">
        <v>0.49427083333333338</v>
      </c>
      <c r="M9" s="28">
        <v>0.48067129629629629</v>
      </c>
      <c r="N9" s="31">
        <f>L9-M9</f>
        <v>1.359953703703709E-2</v>
      </c>
      <c r="O9" s="30">
        <f>2*N9</f>
        <v>2.7199074074074181E-2</v>
      </c>
      <c r="P9" s="34"/>
      <c r="Q9" s="32"/>
      <c r="R9" s="33">
        <f>SUM(F9,I9,J9,K9,O9)</f>
        <v>0.2418287037037038</v>
      </c>
      <c r="S9" s="11"/>
      <c r="T9" s="12"/>
      <c r="U9" s="23"/>
    </row>
    <row r="10" spans="1:21" s="10" customFormat="1" ht="70" x14ac:dyDescent="0.4">
      <c r="A10" s="22">
        <v>4</v>
      </c>
      <c r="B10" s="19">
        <v>4</v>
      </c>
      <c r="C10" s="9" t="s">
        <v>23</v>
      </c>
      <c r="D10" s="27">
        <v>0.97050925925925924</v>
      </c>
      <c r="E10" s="28">
        <v>0.89583333333333337</v>
      </c>
      <c r="F10" s="29">
        <f>D10-E10</f>
        <v>7.4675925925925868E-2</v>
      </c>
      <c r="G10" s="28">
        <f>M10</f>
        <v>0.4904398148148148</v>
      </c>
      <c r="H10" s="28">
        <v>0.375</v>
      </c>
      <c r="I10" s="29">
        <f>G10-H10</f>
        <v>0.1154398148148148</v>
      </c>
      <c r="J10" s="30">
        <v>2.4305555555555556E-2</v>
      </c>
      <c r="K10" s="30">
        <v>9.7222222222222224E-3</v>
      </c>
      <c r="L10" s="28">
        <v>0.50405092592592593</v>
      </c>
      <c r="M10" s="28">
        <v>0.4904398148148148</v>
      </c>
      <c r="N10" s="31">
        <f>L10-M10</f>
        <v>1.3611111111111129E-2</v>
      </c>
      <c r="O10" s="30">
        <f>2*N10</f>
        <v>2.7222222222222259E-2</v>
      </c>
      <c r="P10" s="34"/>
      <c r="Q10" s="32"/>
      <c r="R10" s="33">
        <f>SUM(F10,I10,J10,K10,O10)</f>
        <v>0.2513657407407407</v>
      </c>
      <c r="S10" s="11"/>
      <c r="T10" s="12"/>
      <c r="U10" s="23"/>
    </row>
    <row r="11" spans="1:21" s="10" customFormat="1" ht="70" x14ac:dyDescent="0.4">
      <c r="A11" s="22">
        <v>5</v>
      </c>
      <c r="B11" s="19">
        <v>5</v>
      </c>
      <c r="C11" s="9" t="s">
        <v>24</v>
      </c>
      <c r="D11" s="27">
        <v>0.99211805555555566</v>
      </c>
      <c r="E11" s="28">
        <v>0.89583333333333337</v>
      </c>
      <c r="F11" s="29">
        <f>D11-E11</f>
        <v>9.6284722222222285E-2</v>
      </c>
      <c r="G11" s="28">
        <f>M11</f>
        <v>0.46695601851851848</v>
      </c>
      <c r="H11" s="28">
        <v>0.36874999999999997</v>
      </c>
      <c r="I11" s="29">
        <f>G11-H11</f>
        <v>9.8206018518518512E-2</v>
      </c>
      <c r="J11" s="30">
        <v>4.1666666666666664E-2</v>
      </c>
      <c r="K11" s="30">
        <v>1.1111111111111112E-2</v>
      </c>
      <c r="L11" s="28">
        <v>0.47996527777777781</v>
      </c>
      <c r="M11" s="28">
        <v>0.46695601851851848</v>
      </c>
      <c r="N11" s="31">
        <f>L11-M11</f>
        <v>1.3009259259259331E-2</v>
      </c>
      <c r="O11" s="30">
        <f>2*N11</f>
        <v>2.6018518518518663E-2</v>
      </c>
      <c r="P11" s="34"/>
      <c r="Q11" s="32"/>
      <c r="R11" s="33">
        <f>SUM(F11,I11,J11,K11,O11)</f>
        <v>0.27328703703703722</v>
      </c>
      <c r="S11" s="11"/>
      <c r="T11" s="12"/>
      <c r="U11" s="23"/>
    </row>
    <row r="12" spans="1:21" x14ac:dyDescent="0.25">
      <c r="M12" s="12"/>
    </row>
    <row r="14" spans="1:21" x14ac:dyDescent="0.25">
      <c r="M14" s="12"/>
    </row>
    <row r="16" spans="1:21" x14ac:dyDescent="0.25">
      <c r="M16" s="12"/>
    </row>
    <row r="53" spans="13:13" ht="15.5" x14ac:dyDescent="0.35">
      <c r="M53" s="15"/>
    </row>
  </sheetData>
  <sortState ref="B7:R11">
    <sortCondition ref="R7:R11"/>
  </sortState>
  <mergeCells count="1">
    <mergeCell ref="A1:R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43"/>
  <sheetViews>
    <sheetView tabSelected="1" topLeftCell="A11" zoomScale="70" zoomScaleNormal="70" workbookViewId="0">
      <selection activeCell="D14" sqref="D14"/>
    </sheetView>
  </sheetViews>
  <sheetFormatPr defaultRowHeight="12.5" x14ac:dyDescent="0.25"/>
  <cols>
    <col min="1" max="1" width="11.1796875" customWidth="1"/>
    <col min="2" max="2" width="9.26953125" customWidth="1"/>
    <col min="3" max="3" width="34.81640625" bestFit="1" customWidth="1"/>
    <col min="4" max="4" width="14.7265625" customWidth="1"/>
    <col min="5" max="5" width="16.453125" customWidth="1"/>
    <col min="6" max="6" width="17.26953125" customWidth="1"/>
    <col min="7" max="7" width="18.26953125" customWidth="1"/>
    <col min="8" max="8" width="18.54296875" customWidth="1"/>
    <col min="9" max="9" width="17.81640625" bestFit="1" customWidth="1"/>
    <col min="10" max="10" width="14.1796875" style="10" customWidth="1"/>
    <col min="11" max="11" width="14.7265625" style="10" customWidth="1"/>
    <col min="12" max="12" width="15.453125" customWidth="1"/>
    <col min="13" max="13" width="16" style="10" customWidth="1"/>
    <col min="14" max="14" width="12.81640625" customWidth="1"/>
    <col min="15" max="15" width="14.26953125" customWidth="1"/>
    <col min="16" max="16" width="13.54296875" customWidth="1"/>
    <col min="17" max="17" width="13.26953125" customWidth="1"/>
    <col min="18" max="18" width="18" customWidth="1"/>
  </cols>
  <sheetData>
    <row r="1" spans="1:21" ht="20" x14ac:dyDescent="0.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1" ht="20.25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21" ht="20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1" s="10" customFormat="1" ht="33" customHeight="1" x14ac:dyDescent="0.4">
      <c r="A4" s="8" t="s">
        <v>25</v>
      </c>
      <c r="B4" s="1"/>
      <c r="C4" s="2"/>
      <c r="D4" s="3"/>
      <c r="E4" s="4"/>
      <c r="F4" s="5"/>
      <c r="G4" s="6"/>
      <c r="H4" s="6"/>
      <c r="I4" s="7"/>
      <c r="J4" s="13"/>
      <c r="K4" s="13"/>
      <c r="L4" s="6"/>
      <c r="M4" s="14"/>
      <c r="N4" s="6"/>
      <c r="O4" s="7"/>
      <c r="P4" s="7"/>
      <c r="Q4" s="7"/>
      <c r="R4" s="7"/>
    </row>
    <row r="5" spans="1:21" s="10" customFormat="1" ht="77.650000000000006" customHeight="1" x14ac:dyDescent="0.25">
      <c r="A5" s="21" t="s">
        <v>3</v>
      </c>
      <c r="B5" s="24" t="s">
        <v>4</v>
      </c>
      <c r="C5" s="25" t="s">
        <v>5</v>
      </c>
      <c r="D5" s="24" t="s">
        <v>6</v>
      </c>
      <c r="E5" s="24" t="s">
        <v>7</v>
      </c>
      <c r="F5" s="21" t="s">
        <v>8</v>
      </c>
      <c r="G5" s="24" t="s">
        <v>9</v>
      </c>
      <c r="H5" s="24" t="s">
        <v>10</v>
      </c>
      <c r="I5" s="21" t="s">
        <v>11</v>
      </c>
      <c r="J5" s="21" t="s">
        <v>12</v>
      </c>
      <c r="K5" s="21" t="s">
        <v>13</v>
      </c>
      <c r="L5" s="24" t="s">
        <v>14</v>
      </c>
      <c r="M5" s="24" t="s">
        <v>15</v>
      </c>
      <c r="N5" s="24" t="s">
        <v>16</v>
      </c>
      <c r="O5" s="21" t="s">
        <v>17</v>
      </c>
      <c r="P5" s="26" t="s">
        <v>18</v>
      </c>
      <c r="Q5" s="26" t="s">
        <v>19</v>
      </c>
      <c r="R5" s="20" t="s">
        <v>20</v>
      </c>
    </row>
    <row r="6" spans="1:21" s="10" customFormat="1" ht="70" x14ac:dyDescent="0.25">
      <c r="A6" s="22">
        <v>1</v>
      </c>
      <c r="B6" s="19">
        <v>19</v>
      </c>
      <c r="C6" s="9" t="s">
        <v>26</v>
      </c>
      <c r="D6" s="27">
        <v>0.94187500000000002</v>
      </c>
      <c r="E6" s="28">
        <v>0.875</v>
      </c>
      <c r="F6" s="29">
        <f t="shared" ref="F6:F16" si="0">D6-E6</f>
        <v>6.6875000000000018E-2</v>
      </c>
      <c r="G6" s="28">
        <f t="shared" ref="G6:G16" si="1">M6</f>
        <v>0.42129629629629628</v>
      </c>
      <c r="H6" s="28">
        <v>0.35416666666666669</v>
      </c>
      <c r="I6" s="29">
        <f t="shared" ref="I6:I16" si="2">G6-H6</f>
        <v>6.7129629629629595E-2</v>
      </c>
      <c r="J6" s="30">
        <v>0</v>
      </c>
      <c r="K6" s="30">
        <v>8.3333333333333332E-3</v>
      </c>
      <c r="L6" s="28">
        <v>0.43321759259259257</v>
      </c>
      <c r="M6" s="28">
        <v>0.42129629629629628</v>
      </c>
      <c r="N6" s="31">
        <f t="shared" ref="N6:N16" si="3">L6-M6</f>
        <v>1.1921296296296291E-2</v>
      </c>
      <c r="O6" s="30">
        <f t="shared" ref="O6:O16" si="4">2*N6</f>
        <v>2.3842592592592582E-2</v>
      </c>
      <c r="P6" s="34"/>
      <c r="Q6" s="32"/>
      <c r="R6" s="33">
        <f>SUM(F6,I6,J6,K6,O6)</f>
        <v>0.16618055555555553</v>
      </c>
      <c r="U6" s="23"/>
    </row>
    <row r="7" spans="1:21" s="10" customFormat="1" ht="76.5" customHeight="1" x14ac:dyDescent="0.25">
      <c r="A7" s="22">
        <v>2</v>
      </c>
      <c r="B7" s="19">
        <v>13</v>
      </c>
      <c r="C7" s="9" t="s">
        <v>27</v>
      </c>
      <c r="D7" s="27">
        <v>0.95019675925925917</v>
      </c>
      <c r="E7" s="28">
        <v>0.875</v>
      </c>
      <c r="F7" s="29">
        <f t="shared" si="0"/>
        <v>7.5196759259259172E-2</v>
      </c>
      <c r="G7" s="28">
        <f t="shared" si="1"/>
        <v>0.42921296296296302</v>
      </c>
      <c r="H7" s="28">
        <v>0.3520833333333333</v>
      </c>
      <c r="I7" s="29">
        <f t="shared" si="2"/>
        <v>7.7129629629629715E-2</v>
      </c>
      <c r="J7" s="30">
        <v>6.9444444444444441E-3</v>
      </c>
      <c r="K7" s="30">
        <v>9.7222222222222224E-3</v>
      </c>
      <c r="L7" s="28">
        <v>0.44091435185185185</v>
      </c>
      <c r="M7" s="28">
        <v>0.42921296296296302</v>
      </c>
      <c r="N7" s="31">
        <f t="shared" si="3"/>
        <v>1.1701388888888831E-2</v>
      </c>
      <c r="O7" s="30">
        <f t="shared" si="4"/>
        <v>2.3402777777777661E-2</v>
      </c>
      <c r="P7" s="34"/>
      <c r="Q7" s="32"/>
      <c r="R7" s="33">
        <f>SUM(F7,I7,J7,K7,O7,P7)</f>
        <v>0.19239583333333321</v>
      </c>
      <c r="U7" s="23"/>
    </row>
    <row r="8" spans="1:21" s="10" customFormat="1" ht="79.5" customHeight="1" x14ac:dyDescent="0.25">
      <c r="A8" s="22">
        <v>3</v>
      </c>
      <c r="B8" s="19">
        <v>11</v>
      </c>
      <c r="C8" s="9" t="s">
        <v>28</v>
      </c>
      <c r="D8" s="27">
        <v>0.95685185185185195</v>
      </c>
      <c r="E8" s="28">
        <v>0.875</v>
      </c>
      <c r="F8" s="29">
        <f t="shared" si="0"/>
        <v>8.1851851851851953E-2</v>
      </c>
      <c r="G8" s="28">
        <f t="shared" si="1"/>
        <v>0.42733796296296295</v>
      </c>
      <c r="H8" s="28">
        <v>0.34791666666666665</v>
      </c>
      <c r="I8" s="29">
        <f t="shared" si="2"/>
        <v>7.9421296296296295E-2</v>
      </c>
      <c r="J8" s="30">
        <v>0</v>
      </c>
      <c r="K8" s="30">
        <v>9.7222222222222224E-3</v>
      </c>
      <c r="L8" s="28">
        <v>0.43885416666666671</v>
      </c>
      <c r="M8" s="28">
        <v>0.42733796296296295</v>
      </c>
      <c r="N8" s="31">
        <f t="shared" si="3"/>
        <v>1.1516203703703765E-2</v>
      </c>
      <c r="O8" s="30">
        <f t="shared" si="4"/>
        <v>2.3032407407407529E-2</v>
      </c>
      <c r="P8" s="34"/>
      <c r="Q8" s="32"/>
      <c r="R8" s="33">
        <f>SUM(F8,I8,J8,K8,O8,P8)</f>
        <v>0.19402777777777799</v>
      </c>
      <c r="U8" s="23"/>
    </row>
    <row r="9" spans="1:21" s="10" customFormat="1" ht="77.150000000000006" customHeight="1" x14ac:dyDescent="0.25">
      <c r="A9" s="22">
        <v>4</v>
      </c>
      <c r="B9" s="19">
        <v>14</v>
      </c>
      <c r="C9" s="9" t="s">
        <v>29</v>
      </c>
      <c r="D9" s="27">
        <v>0.95496527777777773</v>
      </c>
      <c r="E9" s="28">
        <v>0.875</v>
      </c>
      <c r="F9" s="29">
        <f t="shared" si="0"/>
        <v>7.9965277777777732E-2</v>
      </c>
      <c r="G9" s="28">
        <f t="shared" si="1"/>
        <v>0.42894675925925929</v>
      </c>
      <c r="H9" s="28">
        <v>0.35000000000000003</v>
      </c>
      <c r="I9" s="29">
        <f t="shared" si="2"/>
        <v>7.8946759259259258E-2</v>
      </c>
      <c r="J9" s="30">
        <v>1.0416666666666666E-2</v>
      </c>
      <c r="K9" s="30">
        <v>1.1111111111111112E-2</v>
      </c>
      <c r="L9" s="28">
        <v>0.44307870370370367</v>
      </c>
      <c r="M9" s="28">
        <v>0.42894675925925929</v>
      </c>
      <c r="N9" s="31">
        <f t="shared" si="3"/>
        <v>1.4131944444444378E-2</v>
      </c>
      <c r="O9" s="30">
        <f t="shared" si="4"/>
        <v>2.8263888888888755E-2</v>
      </c>
      <c r="P9" s="34"/>
      <c r="Q9" s="32"/>
      <c r="R9" s="33">
        <f>SUM(F9,I9,J9,K9,O9,P9)</f>
        <v>0.2087037037037035</v>
      </c>
      <c r="U9" s="23"/>
    </row>
    <row r="10" spans="1:21" s="10" customFormat="1" ht="70" x14ac:dyDescent="0.25">
      <c r="A10" s="22">
        <v>5</v>
      </c>
      <c r="B10" s="19">
        <v>7</v>
      </c>
      <c r="C10" s="9" t="s">
        <v>30</v>
      </c>
      <c r="D10" s="27">
        <v>0.96082175925925928</v>
      </c>
      <c r="E10" s="28">
        <v>0.875</v>
      </c>
      <c r="F10" s="29">
        <f t="shared" si="0"/>
        <v>8.5821759259259278E-2</v>
      </c>
      <c r="G10" s="28">
        <f t="shared" si="1"/>
        <v>0.45616898148148149</v>
      </c>
      <c r="H10" s="28">
        <v>0.34583333333333338</v>
      </c>
      <c r="I10" s="29">
        <f t="shared" si="2"/>
        <v>0.11033564814814811</v>
      </c>
      <c r="J10" s="30">
        <v>6.9444444444444441E-3</v>
      </c>
      <c r="K10" s="30">
        <v>1.5277777777777777E-2</v>
      </c>
      <c r="L10" s="28">
        <v>0.47033564814814816</v>
      </c>
      <c r="M10" s="28">
        <v>0.45616898148148149</v>
      </c>
      <c r="N10" s="31">
        <f t="shared" si="3"/>
        <v>1.4166666666666661E-2</v>
      </c>
      <c r="O10" s="30">
        <f t="shared" si="4"/>
        <v>2.8333333333333321E-2</v>
      </c>
      <c r="P10" s="34"/>
      <c r="Q10" s="32"/>
      <c r="R10" s="33">
        <f>SUM(F10,I10,J10,K10,O10)</f>
        <v>0.24671296296296294</v>
      </c>
      <c r="U10" s="23"/>
    </row>
    <row r="11" spans="1:21" s="10" customFormat="1" ht="70" x14ac:dyDescent="0.25">
      <c r="A11" s="22">
        <v>6</v>
      </c>
      <c r="B11" s="19">
        <v>9</v>
      </c>
      <c r="C11" s="9" t="s">
        <v>31</v>
      </c>
      <c r="D11" s="27">
        <v>0.97408564814814813</v>
      </c>
      <c r="E11" s="28">
        <v>0.875</v>
      </c>
      <c r="F11" s="29">
        <f t="shared" si="0"/>
        <v>9.9085648148148131E-2</v>
      </c>
      <c r="G11" s="28">
        <f t="shared" si="1"/>
        <v>0.44692129629629629</v>
      </c>
      <c r="H11" s="28">
        <v>0.3354166666666667</v>
      </c>
      <c r="I11" s="29">
        <f t="shared" si="2"/>
        <v>0.11150462962962959</v>
      </c>
      <c r="J11" s="30">
        <v>3.472222222222222E-3</v>
      </c>
      <c r="K11" s="30">
        <v>8.3333333333333332E-3</v>
      </c>
      <c r="L11" s="28">
        <v>0.46056712962962965</v>
      </c>
      <c r="M11" s="28">
        <v>0.44692129629629629</v>
      </c>
      <c r="N11" s="31">
        <f t="shared" si="3"/>
        <v>1.3645833333333357E-2</v>
      </c>
      <c r="O11" s="30">
        <f t="shared" si="4"/>
        <v>2.7291666666666714E-2</v>
      </c>
      <c r="P11" s="34"/>
      <c r="Q11" s="32"/>
      <c r="R11" s="33">
        <f>SUM(F11,I11,J11,K11,O11,P11)</f>
        <v>0.24968749999999998</v>
      </c>
      <c r="U11" s="23"/>
    </row>
    <row r="12" spans="1:21" ht="70" x14ac:dyDescent="0.4">
      <c r="A12" s="22">
        <v>7</v>
      </c>
      <c r="B12" s="19">
        <v>17</v>
      </c>
      <c r="C12" s="9" t="s">
        <v>32</v>
      </c>
      <c r="D12" s="27">
        <v>0.96384259259259253</v>
      </c>
      <c r="E12" s="28">
        <v>0.875</v>
      </c>
      <c r="F12" s="29">
        <f t="shared" si="0"/>
        <v>8.8842592592592529E-2</v>
      </c>
      <c r="G12" s="28">
        <f t="shared" si="1"/>
        <v>0.44936342592592587</v>
      </c>
      <c r="H12" s="28">
        <v>0.34375</v>
      </c>
      <c r="I12" s="29">
        <f t="shared" si="2"/>
        <v>0.10561342592592587</v>
      </c>
      <c r="J12" s="30">
        <v>1.0416666666666666E-2</v>
      </c>
      <c r="K12" s="30">
        <v>1.3888888888888888E-2</v>
      </c>
      <c r="L12" s="28">
        <v>0.4656481481481482</v>
      </c>
      <c r="M12" s="28">
        <v>0.44936342592592587</v>
      </c>
      <c r="N12" s="31">
        <f t="shared" si="3"/>
        <v>1.6284722222222325E-2</v>
      </c>
      <c r="O12" s="30">
        <f t="shared" si="4"/>
        <v>3.2569444444444651E-2</v>
      </c>
      <c r="P12" s="34"/>
      <c r="Q12" s="32"/>
      <c r="R12" s="33">
        <f>SUM(F12,I12,J12,K12,O12,P12)</f>
        <v>0.25133101851851858</v>
      </c>
      <c r="S12" s="17"/>
      <c r="T12" s="17"/>
      <c r="U12" s="23"/>
    </row>
    <row r="13" spans="1:21" ht="70" x14ac:dyDescent="0.25">
      <c r="A13" s="22">
        <v>8</v>
      </c>
      <c r="B13" s="19">
        <v>8</v>
      </c>
      <c r="C13" s="9" t="s">
        <v>33</v>
      </c>
      <c r="D13" s="27">
        <v>0.96946759259259263</v>
      </c>
      <c r="E13" s="28">
        <v>0.875</v>
      </c>
      <c r="F13" s="29">
        <f t="shared" si="0"/>
        <v>9.4467592592592631E-2</v>
      </c>
      <c r="G13" s="28">
        <f t="shared" si="1"/>
        <v>0.47509259259259262</v>
      </c>
      <c r="H13" s="28">
        <v>0.34166666666666662</v>
      </c>
      <c r="I13" s="29">
        <f t="shared" si="2"/>
        <v>0.133425925925926</v>
      </c>
      <c r="J13" s="30">
        <v>3.472222222222222E-3</v>
      </c>
      <c r="K13" s="30">
        <v>1.1111111111111112E-2</v>
      </c>
      <c r="L13" s="28">
        <v>0.49103009259259256</v>
      </c>
      <c r="M13" s="28">
        <v>0.47509259259259262</v>
      </c>
      <c r="N13" s="31">
        <f t="shared" si="3"/>
        <v>1.5937499999999938E-2</v>
      </c>
      <c r="O13" s="30">
        <f t="shared" si="4"/>
        <v>3.1874999999999876E-2</v>
      </c>
      <c r="P13" s="34"/>
      <c r="Q13" s="32"/>
      <c r="R13" s="33">
        <f>SUM(F13,I13,J13,K13,O13,P13)</f>
        <v>0.27435185185185185</v>
      </c>
      <c r="U13" s="23"/>
    </row>
    <row r="14" spans="1:21" ht="77.150000000000006" customHeight="1" x14ac:dyDescent="0.25">
      <c r="A14" s="22">
        <v>9</v>
      </c>
      <c r="B14" s="19">
        <v>18</v>
      </c>
      <c r="C14" s="9" t="s">
        <v>34</v>
      </c>
      <c r="D14" s="27">
        <v>0.97006944444444443</v>
      </c>
      <c r="E14" s="28">
        <v>0.875</v>
      </c>
      <c r="F14" s="29">
        <f t="shared" si="0"/>
        <v>9.5069444444444429E-2</v>
      </c>
      <c r="G14" s="28">
        <f t="shared" si="1"/>
        <v>0.46114583333333337</v>
      </c>
      <c r="H14" s="28">
        <v>0.33958333333333335</v>
      </c>
      <c r="I14" s="29">
        <f t="shared" si="2"/>
        <v>0.12156250000000002</v>
      </c>
      <c r="J14" s="30">
        <v>1.3888888888888888E-2</v>
      </c>
      <c r="K14" s="30">
        <v>1.5277777777777777E-2</v>
      </c>
      <c r="L14" s="28">
        <v>0.47682870370370373</v>
      </c>
      <c r="M14" s="28">
        <v>0.46114583333333337</v>
      </c>
      <c r="N14" s="31">
        <f t="shared" si="3"/>
        <v>1.5682870370370361E-2</v>
      </c>
      <c r="O14" s="30">
        <f t="shared" si="4"/>
        <v>3.1365740740740722E-2</v>
      </c>
      <c r="P14" s="34"/>
      <c r="Q14" s="32"/>
      <c r="R14" s="33">
        <f>SUM(F14,I14,J14,K14,O14,P14)</f>
        <v>0.27716435185185184</v>
      </c>
      <c r="U14" s="23"/>
    </row>
    <row r="15" spans="1:21" ht="77.150000000000006" customHeight="1" x14ac:dyDescent="0.4">
      <c r="A15" s="22">
        <v>10</v>
      </c>
      <c r="B15" s="19">
        <v>12</v>
      </c>
      <c r="C15" s="9" t="s">
        <v>35</v>
      </c>
      <c r="D15" s="27">
        <v>0.97302083333333333</v>
      </c>
      <c r="E15" s="28">
        <v>0.875</v>
      </c>
      <c r="F15" s="29">
        <f t="shared" si="0"/>
        <v>9.8020833333333335E-2</v>
      </c>
      <c r="G15" s="28">
        <f t="shared" si="1"/>
        <v>0.46818287037037037</v>
      </c>
      <c r="H15" s="28">
        <v>0.33749999999999997</v>
      </c>
      <c r="I15" s="29">
        <f t="shared" si="2"/>
        <v>0.13068287037037041</v>
      </c>
      <c r="J15" s="30">
        <v>3.4722222222222224E-2</v>
      </c>
      <c r="K15" s="30">
        <v>1.2499999999999999E-2</v>
      </c>
      <c r="L15" s="28">
        <v>0.48689814814814819</v>
      </c>
      <c r="M15" s="28">
        <v>0.46818287037037037</v>
      </c>
      <c r="N15" s="31">
        <f t="shared" si="3"/>
        <v>1.8715277777777817E-2</v>
      </c>
      <c r="O15" s="30">
        <f t="shared" si="4"/>
        <v>3.7430555555555634E-2</v>
      </c>
      <c r="P15" s="34"/>
      <c r="Q15" s="32"/>
      <c r="R15" s="33">
        <f>SUM(F15,I15,J15,K15,O15,P15)</f>
        <v>0.3133564814814816</v>
      </c>
      <c r="S15" s="17"/>
      <c r="U15" s="23"/>
    </row>
    <row r="16" spans="1:21" ht="70" x14ac:dyDescent="0.4">
      <c r="A16" s="22">
        <v>11</v>
      </c>
      <c r="B16" s="19">
        <v>6</v>
      </c>
      <c r="C16" s="9" t="s">
        <v>36</v>
      </c>
      <c r="D16" s="27">
        <v>1.0369560185185185</v>
      </c>
      <c r="E16" s="28">
        <v>0.875</v>
      </c>
      <c r="F16" s="29">
        <f t="shared" si="0"/>
        <v>0.16195601851851849</v>
      </c>
      <c r="G16" s="28">
        <f t="shared" si="1"/>
        <v>0.45030092592592591</v>
      </c>
      <c r="H16" s="28">
        <v>0.33333333333333331</v>
      </c>
      <c r="I16" s="29">
        <f t="shared" si="2"/>
        <v>0.1169675925925926</v>
      </c>
      <c r="J16" s="30">
        <v>4.1666666666666664E-2</v>
      </c>
      <c r="K16" s="30">
        <v>1.2499999999999999E-2</v>
      </c>
      <c r="L16" s="28">
        <v>0.46634259259259259</v>
      </c>
      <c r="M16" s="28">
        <v>0.45030092592592591</v>
      </c>
      <c r="N16" s="31">
        <f t="shared" si="3"/>
        <v>1.6041666666666676E-2</v>
      </c>
      <c r="O16" s="30">
        <f t="shared" si="4"/>
        <v>3.2083333333333353E-2</v>
      </c>
      <c r="P16" s="32"/>
      <c r="Q16" s="32"/>
      <c r="R16" s="33">
        <f>SUM(F16,I16,J16,K16,O16)</f>
        <v>0.36517361111111113</v>
      </c>
      <c r="S16" s="17"/>
      <c r="U16" s="23"/>
    </row>
    <row r="43" spans="13:13" ht="15.5" x14ac:dyDescent="0.35">
      <c r="M43" s="15"/>
    </row>
  </sheetData>
  <sortState ref="B6:R16">
    <sortCondition ref="R6:R16"/>
  </sortState>
  <mergeCells count="1">
    <mergeCell ref="A1:R1"/>
  </mergeCells>
  <pageMargins left="0.74803149606299213" right="0.74803149606299213" top="0.78740157480314965" bottom="0.59055118110236227" header="0.51181102362204722" footer="0.51181102362204722"/>
  <pageSetup paperSize="9" scale="4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R37"/>
  <sheetViews>
    <sheetView zoomScale="80" zoomScaleNormal="80" workbookViewId="0">
      <selection activeCell="A7" sqref="A7:A8"/>
    </sheetView>
  </sheetViews>
  <sheetFormatPr defaultRowHeight="12.5" x14ac:dyDescent="0.25"/>
  <cols>
    <col min="1" max="1" width="11.1796875" customWidth="1"/>
    <col min="2" max="2" width="9.26953125" customWidth="1"/>
    <col min="3" max="3" width="26.1796875" customWidth="1"/>
    <col min="4" max="4" width="14.7265625" customWidth="1"/>
    <col min="5" max="5" width="16.453125" customWidth="1"/>
    <col min="6" max="6" width="17.26953125" customWidth="1"/>
    <col min="7" max="7" width="18.26953125" customWidth="1"/>
    <col min="8" max="8" width="18.54296875" customWidth="1"/>
    <col min="9" max="9" width="17.81640625" bestFit="1" customWidth="1"/>
    <col min="10" max="10" width="14.1796875" style="10" customWidth="1"/>
    <col min="11" max="11" width="14.7265625" style="10" customWidth="1"/>
    <col min="12" max="12" width="15.453125" style="10" customWidth="1"/>
    <col min="13" max="13" width="16" style="10" customWidth="1"/>
    <col min="14" max="14" width="12.81640625" customWidth="1"/>
    <col min="15" max="15" width="14.26953125" customWidth="1"/>
    <col min="16" max="16" width="13.54296875" customWidth="1"/>
    <col min="17" max="17" width="13.26953125" customWidth="1"/>
    <col min="18" max="18" width="12" customWidth="1"/>
  </cols>
  <sheetData>
    <row r="1" spans="1:18" ht="20" x14ac:dyDescent="0.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20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0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20.25" customHeight="1" x14ac:dyDescent="0.25"/>
    <row r="5" spans="1:18" ht="20" x14ac:dyDescent="0.4">
      <c r="A5" s="8" t="s">
        <v>37</v>
      </c>
      <c r="B5" s="1"/>
      <c r="C5" s="2"/>
      <c r="D5" s="3"/>
      <c r="E5" s="4"/>
      <c r="F5" s="5"/>
      <c r="G5" s="6"/>
      <c r="H5" s="6"/>
      <c r="I5" s="7"/>
      <c r="J5" s="13"/>
      <c r="K5" s="13"/>
      <c r="L5" s="14"/>
      <c r="M5" s="14"/>
      <c r="N5" s="6"/>
      <c r="O5" s="7"/>
      <c r="P5" s="7"/>
      <c r="Q5" s="7"/>
      <c r="R5" s="7"/>
    </row>
    <row r="6" spans="1:18" ht="35" x14ac:dyDescent="0.25">
      <c r="A6" s="21" t="s">
        <v>3</v>
      </c>
      <c r="B6" s="24" t="s">
        <v>4</v>
      </c>
      <c r="C6" s="25" t="s">
        <v>5</v>
      </c>
      <c r="D6" s="24" t="s">
        <v>6</v>
      </c>
      <c r="E6" s="24" t="s">
        <v>7</v>
      </c>
      <c r="F6" s="21" t="s">
        <v>8</v>
      </c>
      <c r="G6" s="24" t="s">
        <v>9</v>
      </c>
      <c r="H6" s="24" t="s">
        <v>10</v>
      </c>
      <c r="I6" s="21" t="s">
        <v>11</v>
      </c>
      <c r="J6" s="21" t="s">
        <v>12</v>
      </c>
      <c r="K6" s="21" t="s">
        <v>13</v>
      </c>
      <c r="L6" s="24" t="s">
        <v>14</v>
      </c>
      <c r="M6" s="24" t="s">
        <v>15</v>
      </c>
      <c r="N6" s="24" t="s">
        <v>16</v>
      </c>
      <c r="O6" s="21" t="s">
        <v>17</v>
      </c>
      <c r="P6" s="26" t="s">
        <v>18</v>
      </c>
      <c r="Q6" s="26" t="s">
        <v>19</v>
      </c>
      <c r="R6" s="20" t="s">
        <v>20</v>
      </c>
    </row>
    <row r="7" spans="1:18" s="10" customFormat="1" ht="70" x14ac:dyDescent="0.25">
      <c r="A7" s="22">
        <v>1</v>
      </c>
      <c r="B7" s="19">
        <v>21</v>
      </c>
      <c r="C7" s="9" t="s">
        <v>38</v>
      </c>
      <c r="D7" s="27">
        <v>0.97366898148148151</v>
      </c>
      <c r="E7" s="28">
        <v>0.89583333333333337</v>
      </c>
      <c r="F7" s="29">
        <f>D7-E7</f>
        <v>7.783564814814814E-2</v>
      </c>
      <c r="G7" s="28">
        <f>M7</f>
        <v>0.44512731481481477</v>
      </c>
      <c r="H7" s="28">
        <v>0.36041666666666666</v>
      </c>
      <c r="I7" s="29">
        <f>G7-H7</f>
        <v>8.4710648148148104E-2</v>
      </c>
      <c r="J7" s="30">
        <v>2.4305555555555556E-2</v>
      </c>
      <c r="K7" s="30">
        <v>1.2499999999999999E-2</v>
      </c>
      <c r="L7" s="28">
        <v>0.45930555555555558</v>
      </c>
      <c r="M7" s="28">
        <v>0.44512731481481477</v>
      </c>
      <c r="N7" s="31">
        <f>L7-M7</f>
        <v>1.4178240740740811E-2</v>
      </c>
      <c r="O7" s="30">
        <f>2*N7</f>
        <v>2.8356481481481621E-2</v>
      </c>
      <c r="P7" s="32"/>
      <c r="Q7" s="32"/>
      <c r="R7" s="33">
        <f>SUM(F7,I7,J7,K7,O7)</f>
        <v>0.22770833333333343</v>
      </c>
    </row>
    <row r="8" spans="1:18" s="10" customFormat="1" ht="70" x14ac:dyDescent="0.25">
      <c r="A8" s="22">
        <v>2</v>
      </c>
      <c r="B8" s="19">
        <v>20</v>
      </c>
      <c r="C8" s="9" t="s">
        <v>39</v>
      </c>
      <c r="D8" s="27">
        <v>0.96819444444444447</v>
      </c>
      <c r="E8" s="28">
        <v>0.89583333333333337</v>
      </c>
      <c r="F8" s="29">
        <f>D8-E8</f>
        <v>7.2361111111111098E-2</v>
      </c>
      <c r="G8" s="28">
        <f>M8</f>
        <v>0.45123842592592589</v>
      </c>
      <c r="H8" s="28">
        <v>0.36249999999999999</v>
      </c>
      <c r="I8" s="29">
        <f>G8-H8</f>
        <v>8.8738425925925901E-2</v>
      </c>
      <c r="J8" s="30">
        <v>2.7777777777777776E-2</v>
      </c>
      <c r="K8" s="30">
        <v>9.7222222222222224E-3</v>
      </c>
      <c r="L8" s="28">
        <v>0.46627314814814813</v>
      </c>
      <c r="M8" s="28">
        <v>0.45123842592592589</v>
      </c>
      <c r="N8" s="31">
        <f>L8-M8</f>
        <v>1.5034722222222241E-2</v>
      </c>
      <c r="O8" s="30">
        <f>2*N8</f>
        <v>3.0069444444444482E-2</v>
      </c>
      <c r="P8" s="34"/>
      <c r="Q8" s="32"/>
      <c r="R8" s="33">
        <f>SUM(F8,I8,J8,K8,O8)</f>
        <v>0.22866898148148149</v>
      </c>
    </row>
    <row r="37" spans="13:13" ht="15.5" x14ac:dyDescent="0.35">
      <c r="M37" s="15"/>
    </row>
  </sheetData>
  <sortState ref="B7:R8">
    <sortCondition ref="R7:R8"/>
  </sortState>
  <mergeCells count="1">
    <mergeCell ref="A1:R1"/>
  </mergeCells>
  <pageMargins left="0.75" right="0.75" top="1" bottom="1" header="0.4921259845" footer="0.492125984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PARTIOT A</vt:lpstr>
      <vt:lpstr>PARTIOT B </vt:lpstr>
      <vt:lpstr>PARTIOT C</vt:lpstr>
      <vt:lpstr>'PARTIOT A'!Tulostusalue</vt:lpstr>
      <vt:lpstr>'PARTIOT B '!Tulostusalue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johla</dc:creator>
  <cp:keywords/>
  <dc:description/>
  <cp:lastModifiedBy>Riuttanen Vili PV PSPR</cp:lastModifiedBy>
  <cp:revision/>
  <dcterms:created xsi:type="dcterms:W3CDTF">2010-02-17T07:06:46Z</dcterms:created>
  <dcterms:modified xsi:type="dcterms:W3CDTF">2023-10-02T09:56:03Z</dcterms:modified>
  <cp:category/>
  <cp:contentStatus/>
</cp:coreProperties>
</file>